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1_ДУМА\1_УТОЧНЕНИЯ БЮДЖЕТА\2025 год\2_ОВИ РД\2_В ДУМУ\"/>
    </mc:Choice>
  </mc:AlternateContent>
  <xr:revisionPtr revIDLastSave="0" documentId="13_ncr:1_{0C94788A-B764-4ABF-9ADD-B258B1C2FC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бочая к приложению 1" sheetId="27" r:id="rId1"/>
  </sheets>
  <definedNames>
    <definedName name="_xlnm._FilterDatabase" localSheetId="0" hidden="1">'Рабочая к приложению 1'!$A$9:$C$129</definedName>
    <definedName name="_xlnm.Print_Titles" localSheetId="0">'Рабочая к приложению 1'!$9:$9</definedName>
    <definedName name="_xlnm.Print_Area" localSheetId="0">'Рабочая к приложению 1'!$A$1:$E$129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3" i="27" l="1"/>
  <c r="E124" i="27"/>
  <c r="E117" i="27" l="1"/>
  <c r="D114" i="27"/>
  <c r="D16" i="27" l="1"/>
  <c r="E18" i="27"/>
  <c r="D125" i="27" l="1"/>
  <c r="E126" i="27"/>
  <c r="E15" i="27" l="1"/>
  <c r="E14" i="27"/>
  <c r="E17" i="27"/>
  <c r="E20" i="27"/>
  <c r="E21" i="27"/>
  <c r="E22" i="27"/>
  <c r="E23" i="27"/>
  <c r="E25" i="27"/>
  <c r="E26" i="27"/>
  <c r="E27" i="27"/>
  <c r="E29" i="27"/>
  <c r="E30" i="27"/>
  <c r="E31" i="27"/>
  <c r="E34" i="27"/>
  <c r="E35" i="27"/>
  <c r="E36" i="27"/>
  <c r="E37" i="27"/>
  <c r="E39" i="27"/>
  <c r="E41" i="27"/>
  <c r="E43" i="27"/>
  <c r="E44" i="27"/>
  <c r="E45" i="27"/>
  <c r="E47" i="27"/>
  <c r="E49" i="27"/>
  <c r="E50" i="27"/>
  <c r="E51" i="27"/>
  <c r="E52" i="27"/>
  <c r="E53" i="27"/>
  <c r="E54" i="27"/>
  <c r="E55" i="27"/>
  <c r="E59" i="27"/>
  <c r="E62" i="27"/>
  <c r="E63" i="27"/>
  <c r="E64" i="27"/>
  <c r="E65" i="27"/>
  <c r="E66" i="27"/>
  <c r="E67" i="27"/>
  <c r="E68" i="27"/>
  <c r="E69" i="27"/>
  <c r="E70" i="27"/>
  <c r="E71" i="27"/>
  <c r="E72" i="27"/>
  <c r="E73" i="27"/>
  <c r="E74" i="27"/>
  <c r="E75" i="27"/>
  <c r="E76" i="27"/>
  <c r="E77" i="27"/>
  <c r="E78" i="27"/>
  <c r="E79" i="27"/>
  <c r="E80" i="27"/>
  <c r="E81" i="27"/>
  <c r="E82" i="27"/>
  <c r="E83" i="27"/>
  <c r="E85" i="27"/>
  <c r="E86" i="27"/>
  <c r="E87" i="27"/>
  <c r="E88" i="27"/>
  <c r="E89" i="27"/>
  <c r="E90" i="27"/>
  <c r="E91" i="27"/>
  <c r="E94" i="27"/>
  <c r="E95" i="27"/>
  <c r="E96" i="27"/>
  <c r="E97" i="27"/>
  <c r="E98" i="27"/>
  <c r="E99" i="27"/>
  <c r="E100" i="27"/>
  <c r="E101" i="27"/>
  <c r="E102" i="27"/>
  <c r="E103" i="27"/>
  <c r="E104" i="27"/>
  <c r="E105" i="27"/>
  <c r="E106" i="27"/>
  <c r="E107" i="27"/>
  <c r="E109" i="27"/>
  <c r="E110" i="27"/>
  <c r="E111" i="27"/>
  <c r="E112" i="27"/>
  <c r="E115" i="27"/>
  <c r="E116" i="27"/>
  <c r="E119" i="27"/>
  <c r="E120" i="27"/>
  <c r="E121" i="27"/>
  <c r="E122" i="27"/>
  <c r="E123" i="27"/>
  <c r="E125" i="27"/>
  <c r="E127" i="27"/>
  <c r="E128" i="27"/>
  <c r="D58" i="27"/>
  <c r="E58" i="27" s="1"/>
  <c r="D118" i="27"/>
  <c r="E118" i="27" s="1"/>
  <c r="E114" i="27"/>
  <c r="D108" i="27"/>
  <c r="E108" i="27" s="1"/>
  <c r="D93" i="27"/>
  <c r="E93" i="27" s="1"/>
  <c r="D84" i="27"/>
  <c r="E84" i="27" s="1"/>
  <c r="D61" i="27"/>
  <c r="E61" i="27" s="1"/>
  <c r="D48" i="27"/>
  <c r="E48" i="27" s="1"/>
  <c r="D46" i="27"/>
  <c r="E46" i="27" s="1"/>
  <c r="D42" i="27"/>
  <c r="E42" i="27" s="1"/>
  <c r="D40" i="27"/>
  <c r="E40" i="27" s="1"/>
  <c r="D38" i="27"/>
  <c r="E38" i="27" s="1"/>
  <c r="D33" i="27"/>
  <c r="E33" i="27" s="1"/>
  <c r="D28" i="27"/>
  <c r="E28" i="27" s="1"/>
  <c r="D24" i="27"/>
  <c r="E24" i="27" s="1"/>
  <c r="D19" i="27"/>
  <c r="E19" i="27" s="1"/>
  <c r="E16" i="27"/>
  <c r="D13" i="27"/>
  <c r="E13" i="27" s="1"/>
  <c r="D113" i="27" l="1"/>
  <c r="E113" i="27" s="1"/>
  <c r="D60" i="27"/>
  <c r="E60" i="27" s="1"/>
  <c r="D92" i="27"/>
  <c r="E92" i="27" s="1"/>
  <c r="D32" i="27"/>
  <c r="E32" i="27" s="1"/>
  <c r="D12" i="27"/>
  <c r="E12" i="27" s="1"/>
  <c r="D57" i="27" l="1"/>
  <c r="D56" i="27" s="1"/>
  <c r="E56" i="27" s="1"/>
  <c r="D10" i="27"/>
  <c r="E57" i="27" l="1"/>
  <c r="E11" i="27"/>
  <c r="D129" i="27"/>
  <c r="E129" i="27" s="1"/>
  <c r="E10" i="27"/>
</calcChain>
</file>

<file path=xl/sharedStrings.xml><?xml version="1.0" encoding="utf-8"?>
<sst xmlns="http://schemas.openxmlformats.org/spreadsheetml/2006/main" count="233" uniqueCount="196">
  <si>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</si>
  <si>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</si>
  <si>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</si>
  <si>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</si>
  <si>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</si>
  <si>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</si>
  <si>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</si>
  <si>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</si>
  <si>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</si>
  <si>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</si>
  <si>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</si>
  <si>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</si>
  <si>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</si>
  <si>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</si>
  <si>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</si>
  <si>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</si>
  <si>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</si>
  <si>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</si>
  <si>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</si>
  <si>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</si>
  <si>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</si>
  <si>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</si>
  <si>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</si>
  <si>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</si>
  <si>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</si>
  <si>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</si>
  <si>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</si>
  <si>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</si>
  <si>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</si>
  <si>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</si>
  <si>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</si>
  <si>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</si>
  <si>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</si>
  <si>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</si>
  <si>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</si>
  <si>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</si>
  <si>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</si>
  <si>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</si>
  <si>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000 1 05 03000 01 0000 110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</si>
  <si>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</si>
  <si>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</si>
  <si>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</si>
  <si>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</si>
  <si>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</si>
  <si>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</si>
  <si>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</si>
  <si>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</si>
  <si>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</si>
  <si>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</si>
  <si>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</si>
  <si>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</si>
  <si>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</si>
  <si>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</si>
  <si>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</si>
  <si>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</si>
  <si>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</si>
  <si>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</si>
  <si>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</si>
  <si>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</si>
  <si>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</si>
  <si>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000 1 05 01000 00 0000 110</t>
  </si>
  <si>
    <t>000 1 06 01000 00 0000 110</t>
  </si>
  <si>
    <t>000 1 06 06000 00 0000 110</t>
  </si>
  <si>
    <t>000 1 11 01000 00 0000 120</t>
  </si>
  <si>
    <t>000 1 11 05000 00 0000 120</t>
  </si>
  <si>
    <t>000 1 11 07000 00 0000 120</t>
  </si>
  <si>
    <t>000 1 11 09000 00 0000 120</t>
  </si>
  <si>
    <t>000 1 13 02000 00 0000 130</t>
  </si>
  <si>
    <t>000 1 14 06000 00 0000 430</t>
  </si>
  <si>
    <t>000 1 15 02000 00 0000 140</t>
  </si>
  <si>
    <t>Налоговые доходы</t>
  </si>
  <si>
    <t>Неналоговые доходы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</si>
  <si>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</si>
  <si>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</si>
  <si>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</si>
  <si>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</si>
  <si>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Доходы от продажи земельных участков, находящихся в государственной и муниципальной собственности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</si>
  <si>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</si>
  <si>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</si>
  <si>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</si>
  <si>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</si>
  <si>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</si>
  <si>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</si>
  <si>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</si>
  <si>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</si>
  <si>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в том числе по дополнительным нормативам отчислений</t>
  </si>
  <si>
    <t>в том числе без учета дополнительного норматива отчислений от НДФЛ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</si>
  <si>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</si>
  <si>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</si>
  <si>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</si>
  <si>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</si>
  <si>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000 2 02 10000 00 0000 150</t>
  </si>
  <si>
    <t>000 2 02 20000 00 0000 150</t>
  </si>
  <si>
    <t xml:space="preserve">000 2 02 29999 04 0000 150
</t>
  </si>
  <si>
    <t xml:space="preserve">000 2 02 25555 04 0000 150
</t>
  </si>
  <si>
    <t>000 2 02 30000 00 0000 150</t>
  </si>
  <si>
    <t xml:space="preserve">000 2 02 30024 04 0000 150
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</si>
  <si>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</si>
  <si>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</si>
  <si>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</si>
  <si>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</si>
  <si>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</si>
  <si>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</si>
  <si>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</si>
  <si>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</si>
  <si>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</si>
  <si>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000 2 02 25497 04 0000 150</t>
  </si>
  <si>
    <t>000 1 06 04000 02 0000 110</t>
  </si>
  <si>
    <t xml:space="preserve">000 2 02 25304 04 0000 150
</t>
  </si>
  <si>
    <t>000 1 14 02000 00 0000 000</t>
  </si>
  <si>
    <t>000 2 02 35120 04 0000 150</t>
  </si>
  <si>
    <t>000 2 02 29999 04 0000 150</t>
  </si>
  <si>
    <t xml:space="preserve">000 2 02 15002 04 0000 150
</t>
  </si>
  <si>
    <t>000 2 02 45303 04 0000 150</t>
  </si>
  <si>
    <t>000 2 02 25304 04 0000 150</t>
  </si>
  <si>
    <t>000 1 16 01000 01 0000 140</t>
  </si>
  <si>
    <t>000 1 16 02000 02 0000 140</t>
  </si>
  <si>
    <t>000 1 16 07000 00 0000 140</t>
  </si>
  <si>
    <t>000 1 16 09000 00 0000 140</t>
  </si>
  <si>
    <t>000 1 16 10000 00 0000 140</t>
  </si>
  <si>
    <t>000 1 16 11000 01 0000 140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</si>
  <si>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</si>
  <si>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</si>
  <si>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</si>
  <si>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</si>
  <si>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</si>
  <si>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Платежи, уплачиваемые в целях возмещения вреда</t>
  </si>
  <si>
    <t xml:space="preserve">000 2 02 25179 04 0000 150 </t>
  </si>
  <si>
    <t xml:space="preserve"> (рублей) 
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</si>
  <si>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</si>
  <si>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Субсидия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</si>
  <si>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</si>
  <si>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Субвенция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</si>
  <si>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условий", государственной программы "Строительство"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</si>
  <si>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граждан",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</si>
  <si>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</si>
  <si>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(окружной бюджет)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</si>
  <si>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</si>
  <si>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государственной программы "Строительство"</t>
  </si>
  <si>
    <t>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</si>
  <si>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 xml:space="preserve">000 2 02 25519 04 0000 150 </t>
  </si>
  <si>
    <t>000 2 02 35118 04 0000 150</t>
  </si>
  <si>
    <t>Доходы  бюджета города Покачи на 2025 год</t>
  </si>
  <si>
    <t>Субсидия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округа", государственной программы "Строительство"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</si>
  <si>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образования"(окружной бюджет)</t>
  </si>
  <si>
    <t>Субсидия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 "Пространственное развитие и формирование комфортной городской среды"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</si>
  <si>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образования"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</si>
  <si>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</si>
  <si>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>000 2 02 45050 04 0000 150</t>
  </si>
  <si>
    <t>Субсидия на государственную поддержкау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</t>
  </si>
  <si>
    <t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инфраструктуры", государственной программы "Строительство" (окружной бюджет)</t>
  </si>
  <si>
    <t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инфраструктуры", государственной программы "Строительство" (федеральный бюджет)</t>
  </si>
  <si>
    <t>Иные межбюджетные трансферты на eжемесячное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регионального проекта "Педагоги и наставники", государственной программы "Развитие образования"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</si>
  <si>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в рамках регионального проекта "Педагоги и наставники", государственной программы "Развитие образования"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</si>
  <si>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образования""(федеральный бюджет)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</si>
  <si>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Комплекса процессных мероприятий "Содействие развитию дошкольного и общего образования" государственной программы "Развитие образования"</t>
  </si>
  <si>
    <t xml:space="preserve">Субвенция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</si>
  <si>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Субсидия на государственную поддержкау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(федеральный бюджет)</t>
  </si>
  <si>
    <t>Иные межбюджетные трансферты на реализацию мероприятий по содействию трудоустройству граждан в рамках Комплекса процессных мероприятий "Содействие трудоустройству граждан, в том числе граждан с инвалидностью, и социальная поддержка безработных граждан", государственной программы "Поддержка занятости населения"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</si>
  <si>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трудаа в рамках Комплекса процессных мероприятий "Безопасный труд", государственной программы "Поддержка занятости населения"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</si>
  <si>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</si>
  <si>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Комплекса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государственной программы "Строительство"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</si>
  <si>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Комплекса процессных мероприятий "Создание условий для сохранения культурного и исторического наследия и развития архивного дела", государственной программы "Культурное пространство"</t>
  </si>
  <si>
    <t>Субсидия на реализацию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(окружной бюджет)</t>
  </si>
  <si>
    <t>Субсидия на реализацию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(федеральный бюджет)</t>
  </si>
  <si>
    <t xml:space="preserve">Субвенция на осуществление переданных полномочий Российской Федерации на государственную регистрацию актов гражданского состояния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</t>
  </si>
  <si>
    <t>Субсидия на реализацию программ формирования современной городской среды в рамках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(окружной бюджет)</t>
  </si>
  <si>
    <t>Субсидия на развитие сферы культуры в муниципальных образованиях Ханты-Мансийского автономного округа – Югры в рамках регионального проекта "Сохранение культурного и исторического наследия", государственной программы "Культурное пространство"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</si>
  <si>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Комплекса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</si>
  <si>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реализацию полномочий в области строительства и жилищных отношений  в рамках Комплекса процессных мероприятий "Реализация полномочий в области строительства и жилищных отношений", государственной программы "Строительство"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</si>
  <si>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(окружной бюджет)</t>
  </si>
  <si>
    <t>Субсидия на реализацию мероприятий по модернизации коммунальной инфраструктуры Ханты-Мансийского автономного округа – Югры в рамках регионального проекта "Модернизация коммунальной инфраструктуры", государственной программы "Строительство"</t>
  </si>
  <si>
    <t>Субсидия на финансовую поддержку субъектов малого и среднего предпринимательства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</si>
  <si>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Субсидия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 местного значения", государственной программы "Современная транспортная система"</t>
  </si>
  <si>
    <t>Субсидия на приведение автомобильных дорог 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</si>
  <si>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Субсидия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Комплекса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</si>
  <si>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(федеральный бюджет)</t>
  </si>
  <si>
    <t>Субсидия на реализацию программ формирования современной городской среды в рамках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(федеральный бюджет)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</si>
  <si>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 – Югре", государственной программы "Безопасность жизнедеятельности и профилактика правонарушений"</t>
  </si>
  <si>
    <t>000 2 02 25154 00 0000 150</t>
  </si>
  <si>
    <t>000 2 02 20041 04 0000 150</t>
  </si>
  <si>
    <t>000 2 02 25154 04 0000 150</t>
  </si>
  <si>
    <t>Рабочая к приложению 1</t>
  </si>
  <si>
    <t>к решению Думы города Покачи</t>
  </si>
  <si>
    <t>от_____________№________</t>
  </si>
  <si>
    <t>РД №95 от 13.12.2024</t>
  </si>
  <si>
    <t>Изменения</t>
  </si>
  <si>
    <t>Уточненный план</t>
  </si>
  <si>
    <t>000 2 07 04050 04 0000 150</t>
  </si>
  <si>
    <t>Прочие безвозмездные поступления в бюджеты городских округов</t>
  </si>
  <si>
    <t xml:space="preserve">Дотация на поддержку мер по обеспечению сбалансированности бюджетов городских округов и муниципальных районов Ханты-Мансийского автономного округа – Югры </t>
  </si>
  <si>
    <t>000 1 03 03000 01 0000 110</t>
  </si>
  <si>
    <t>Туристический налог</t>
  </si>
  <si>
    <t xml:space="preserve"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иных межбюджетных трансфертов на реализацию наказов избирателей депутатам Думы Ханты-Мансийского автономного округа - Югры </t>
  </si>
  <si>
    <t>000 2 04 04099 04 0000 150</t>
  </si>
  <si>
    <t>Прочие безвозмездные поступления от негосударственных организаций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</si>
</sst>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333399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5" fontId="5" fillId="0" borderId="0" applyFont="0" applyFill="0" applyBorder="0" applyAlignment="0" applyProtection="0"/>
    <xf numFmtId="49" fontId="6" fillId="2" borderId="1">
      <alignment horizontal="left" vertical="top" wrapText="1"/>
    </xf>
    <xf numFmtId="0" fontId="7" fillId="3" borderId="1">
      <alignment horizontal="left" vertical="top" wrapText="1"/>
    </xf>
  </cellStyleXfs>
  <cellXfs count="44">
    <xf numFmtId="0" fontId="0" fillId="0" borderId="0" xfId="0"/>
    <xf numFmtId="0" fontId="3" fillId="4" borderId="0" xfId="1" applyFont="1" applyFill="1" applyAlignment="1">
      <alignment vertical="center"/>
    </xf>
    <xf numFmtId="0" fontId="3" fillId="4" borderId="0" xfId="1" applyFont="1" applyFill="1"/>
    <xf numFmtId="0" fontId="3" fillId="4" borderId="1" xfId="2" applyFont="1" applyFill="1" applyBorder="1" applyAlignment="1">
      <alignment horizontal="center" vertical="center" wrapText="1"/>
    </xf>
    <xf numFmtId="0" fontId="3" fillId="4" borderId="1" xfId="3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>
      <alignment horizontal="center" vertical="center"/>
    </xf>
    <xf numFmtId="0" fontId="3" fillId="4" borderId="1" xfId="2" applyFont="1" applyFill="1" applyBorder="1" applyAlignment="1">
      <alignment vertical="center"/>
    </xf>
    <xf numFmtId="166" fontId="3" fillId="4" borderId="1" xfId="5" applyNumberFormat="1" applyFont="1" applyFill="1" applyBorder="1" applyAlignment="1" applyProtection="1">
      <alignment horizontal="right" vertical="center" wrapText="1"/>
      <protection locked="0"/>
    </xf>
    <xf numFmtId="0" fontId="3" fillId="4" borderId="0" xfId="0" applyFont="1" applyFill="1" applyAlignment="1">
      <alignment horizontal="center"/>
    </xf>
    <xf numFmtId="0" fontId="3" fillId="4" borderId="1" xfId="2" applyFont="1" applyFill="1" applyBorder="1" applyAlignment="1">
      <alignment horizontal="left" vertical="center" wrapText="1"/>
    </xf>
    <xf numFmtId="0" fontId="3" fillId="4" borderId="1" xfId="2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top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left" vertical="center"/>
    </xf>
    <xf numFmtId="4" fontId="3" fillId="4" borderId="0" xfId="0" applyNumberFormat="1" applyFont="1" applyFill="1" applyAlignment="1">
      <alignment horizontal="left"/>
    </xf>
    <xf numFmtId="165" fontId="3" fillId="4" borderId="0" xfId="5" applyFont="1" applyFill="1" applyAlignment="1">
      <alignment horizontal="left"/>
    </xf>
    <xf numFmtId="166" fontId="3" fillId="4" borderId="0" xfId="0" applyNumberFormat="1" applyFont="1" applyFill="1" applyAlignment="1">
      <alignment horizontal="left"/>
    </xf>
    <xf numFmtId="0" fontId="3" fillId="4" borderId="0" xfId="0" applyFont="1" applyFill="1" applyAlignment="1">
      <alignment horizontal="left"/>
    </xf>
    <xf numFmtId="165" fontId="3" fillId="4" borderId="0" xfId="5" applyFont="1" applyFill="1" applyAlignment="1">
      <alignment horizontal="center" vertical="center"/>
    </xf>
    <xf numFmtId="165" fontId="3" fillId="4" borderId="0" xfId="5" applyFont="1" applyFill="1" applyAlignment="1">
      <alignment horizontal="center"/>
    </xf>
    <xf numFmtId="4" fontId="4" fillId="4" borderId="0" xfId="0" applyNumberFormat="1" applyFont="1" applyFill="1" applyAlignment="1">
      <alignment horizontal="center"/>
    </xf>
    <xf numFmtId="1" fontId="3" fillId="4" borderId="1" xfId="2" applyNumberFormat="1" applyFont="1" applyFill="1" applyBorder="1" applyAlignment="1">
      <alignment horizontal="justify" vertical="top" wrapText="1"/>
    </xf>
    <xf numFmtId="0" fontId="3" fillId="4" borderId="0" xfId="1" applyFont="1" applyFill="1" applyAlignment="1" applyProtection="1">
      <alignment horizontal="center" vertical="center" wrapText="1"/>
      <protection hidden="1"/>
    </xf>
    <xf numFmtId="0" fontId="10" fillId="4" borderId="0" xfId="4" applyFont="1" applyFill="1" applyAlignment="1" applyProtection="1">
      <alignment horizontal="left" vertical="top" wrapText="1"/>
      <protection hidden="1"/>
    </xf>
    <xf numFmtId="0" fontId="9" fillId="4" borderId="0" xfId="0" applyFont="1" applyFill="1" applyAlignment="1">
      <alignment horizontal="justify" vertical="top"/>
    </xf>
    <xf numFmtId="0" fontId="3" fillId="4" borderId="0" xfId="1" applyFont="1" applyFill="1" applyProtection="1">
      <protection hidden="1"/>
    </xf>
    <xf numFmtId="0" fontId="3" fillId="4" borderId="0" xfId="1" applyFont="1" applyFill="1" applyAlignment="1" applyProtection="1">
      <alignment horizontal="right" vertical="center"/>
      <protection hidden="1"/>
    </xf>
    <xf numFmtId="165" fontId="3" fillId="4" borderId="0" xfId="5" applyFont="1" applyFill="1" applyBorder="1"/>
    <xf numFmtId="165" fontId="3" fillId="4" borderId="0" xfId="5" applyFont="1" applyFill="1" applyBorder="1" applyAlignment="1">
      <alignment horizontal="right" vertical="top" wrapText="1"/>
    </xf>
    <xf numFmtId="0" fontId="3" fillId="4" borderId="1" xfId="1" applyFont="1" applyFill="1" applyBorder="1" applyAlignment="1" applyProtection="1">
      <alignment horizontal="center" vertical="center" wrapText="1"/>
      <protection hidden="1"/>
    </xf>
    <xf numFmtId="165" fontId="3" fillId="4" borderId="1" xfId="5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3" fillId="4" borderId="1" xfId="2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center" vertical="center"/>
    </xf>
    <xf numFmtId="165" fontId="3" fillId="4" borderId="0" xfId="5" applyFont="1" applyFill="1" applyAlignment="1">
      <alignment vertical="center"/>
    </xf>
    <xf numFmtId="165" fontId="4" fillId="4" borderId="1" xfId="5" applyFont="1" applyFill="1" applyBorder="1" applyAlignment="1">
      <alignment horizontal="center" vertical="center"/>
    </xf>
    <xf numFmtId="164" fontId="3" fillId="4" borderId="0" xfId="0" applyNumberFormat="1" applyFont="1" applyFill="1" applyAlignment="1">
      <alignment horizontal="center"/>
    </xf>
    <xf numFmtId="0" fontId="3" fillId="4" borderId="1" xfId="2" applyFont="1" applyFill="1" applyBorder="1" applyAlignment="1">
      <alignment horizontal="left" vertical="top" wrapText="1"/>
    </xf>
    <xf numFmtId="165" fontId="3" fillId="4" borderId="1" xfId="5" applyFont="1" applyFill="1" applyBorder="1" applyAlignment="1" applyProtection="1">
      <alignment horizontal="right" vertical="center" wrapText="1"/>
      <protection locked="0"/>
    </xf>
    <xf numFmtId="1" fontId="3" fillId="4" borderId="2" xfId="2" applyNumberFormat="1" applyFont="1" applyFill="1" applyBorder="1" applyAlignment="1">
      <alignment horizontal="justify" vertical="top" wrapText="1"/>
    </xf>
    <xf numFmtId="3" fontId="3" fillId="4" borderId="1" xfId="2" applyNumberFormat="1" applyFont="1" applyFill="1" applyBorder="1" applyAlignment="1">
      <alignment horizontal="left" vertical="center" wrapText="1"/>
    </xf>
    <xf numFmtId="0" fontId="8" fillId="4" borderId="0" xfId="1" applyFont="1" applyFill="1" applyAlignment="1" applyProtection="1">
      <alignment horizontal="center" vertical="center" wrapText="1"/>
      <protection hidden="1"/>
    </xf>
    <xf numFmtId="165" fontId="10" fillId="4" borderId="0" xfId="5" applyFont="1" applyFill="1" applyAlignment="1">
      <alignment vertical="center"/>
    </xf>
  </cellXfs>
  <cellStyles count="8">
    <cellStyle name="Обычный" xfId="0" builtinId="0"/>
    <cellStyle name="Обычный 2" xfId="4" xr:uid="{00000000-0005-0000-0000-000001000000}"/>
    <cellStyle name="Обычный_Tmp2" xfId="1" xr:uid="{00000000-0005-0000-0000-000002000000}"/>
    <cellStyle name="Обычный_Tmp7" xfId="3" xr:uid="{00000000-0005-0000-0000-000003000000}"/>
    <cellStyle name="Обычный_Январь" xfId="2" xr:uid="{00000000-0005-0000-0000-000004000000}"/>
    <cellStyle name="Свойства элементов измерения" xfId="6" xr:uid="{00000000-0005-0000-0000-000005000000}"/>
    <cellStyle name="Финансовый" xfId="5" builtinId="3"/>
    <cellStyle name="Элементы осей" xfId="7" xr:uid="{00000000-0005-0000-0000-000007000000}"/>
  </cellStyles>
  <dxfs count="0"/>
  <tableStyles count="0" defaultTableStyle="TableStyleMedium9" defaultPivotStyle="PivotStyleLight16"/>
  <colors>
    <mruColors>
      <color rgb="FF00FFFF"/>
      <color rgb="FFFF0066"/>
      <color rgb="FFFFFFCC"/>
      <color rgb="FFFF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H136"/>
  <sheetViews>
    <sheetView tabSelected="1" view="pageBreakPreview" topLeftCell="A7" zoomScale="80" zoomScaleNormal="90" zoomScaleSheetLayoutView="80" workbookViewId="0">
      <selection activeCell="E1" sqref="E1"/>
    </sheetView>
  </sheetViews>
  <sheetFormatPr defaultColWidth="18.5703125" defaultRowHeight="15" x14ac:dyDescent="0.25"/>
  <cols>
    <col min="1" max="1" width="30.5703125" style="8" customWidth="1"/>
    <col min="2" max="2" width="61" style="13" customWidth="1"/>
    <col min="3" max="3" width="25.7109375" style="17" customWidth="1"/>
    <col min="4" max="4" width="23.42578125" style="18" customWidth="1"/>
    <col min="5" max="5" width="35.140625" style="5" customWidth="1"/>
    <col min="6" max="6" width="20" style="8" customWidth="1"/>
    <col min="7" max="7" width="18.5703125" style="8" customWidth="1"/>
    <col min="8" max="16384" width="18.5703125" style="8"/>
  </cols>
  <sheetData>
    <row r="1" spans="1:7" s="2" customFormat="1" ht="15.75" x14ac:dyDescent="0.25">
      <c r="A1" s="22"/>
      <c r="B1" s="1"/>
      <c r="C1" s="1"/>
      <c r="D1" s="35"/>
      <c r="E1" s="43" t="s">
        <v>182</v>
      </c>
    </row>
    <row r="2" spans="1:7" s="2" customFormat="1" ht="15.75" x14ac:dyDescent="0.25">
      <c r="A2" s="22"/>
      <c r="B2" s="1"/>
      <c r="C2" s="1"/>
      <c r="D2" s="35"/>
      <c r="E2" s="43" t="s">
        <v>183</v>
      </c>
    </row>
    <row r="3" spans="1:7" s="2" customFormat="1" ht="15.75" x14ac:dyDescent="0.25">
      <c r="A3" s="22"/>
      <c r="B3" s="1"/>
      <c r="C3" s="1"/>
      <c r="D3" s="35"/>
      <c r="E3" s="43" t="s">
        <v>184</v>
      </c>
    </row>
    <row r="4" spans="1:7" s="2" customFormat="1" ht="15.75" x14ac:dyDescent="0.25">
      <c r="A4" s="22"/>
      <c r="B4" s="1"/>
      <c r="C4" s="23"/>
      <c r="D4" s="35"/>
      <c r="E4" s="1"/>
    </row>
    <row r="5" spans="1:7" s="2" customFormat="1" x14ac:dyDescent="0.25">
      <c r="A5" s="22"/>
      <c r="B5" s="1"/>
      <c r="C5" s="24"/>
      <c r="D5" s="35"/>
      <c r="E5" s="1"/>
    </row>
    <row r="6" spans="1:7" s="2" customFormat="1" ht="15.75" customHeight="1" x14ac:dyDescent="0.25">
      <c r="A6" s="42" t="s">
        <v>142</v>
      </c>
      <c r="B6" s="42"/>
      <c r="C6" s="42"/>
      <c r="D6" s="42"/>
      <c r="E6" s="42"/>
    </row>
    <row r="7" spans="1:7" s="2" customFormat="1" x14ac:dyDescent="0.25">
      <c r="A7" s="25"/>
      <c r="B7" s="26"/>
      <c r="C7" s="27"/>
      <c r="D7" s="35"/>
      <c r="E7" s="1"/>
    </row>
    <row r="8" spans="1:7" s="2" customFormat="1" ht="15.75" customHeight="1" x14ac:dyDescent="0.25">
      <c r="A8" s="25"/>
      <c r="B8" s="26"/>
      <c r="D8" s="35"/>
      <c r="E8" s="28" t="s">
        <v>128</v>
      </c>
    </row>
    <row r="9" spans="1:7" s="5" customFormat="1" ht="24.75" customHeight="1" x14ac:dyDescent="0.25">
      <c r="A9" s="3" t="s">
        <v>0</v>
      </c>
      <c r="B9" s="29" t="s">
        <v>79</v>
      </c>
      <c r="C9" s="4" t="s">
        <v>185</v>
      </c>
      <c r="D9" s="30" t="s">
        <v>186</v>
      </c>
      <c r="E9" s="31" t="s">
        <v>187</v>
      </c>
    </row>
    <row r="10" spans="1:7" ht="15" customHeight="1" x14ac:dyDescent="0.25">
      <c r="A10" s="6" t="s">
        <v>1</v>
      </c>
      <c r="B10" s="6" t="s">
        <v>80</v>
      </c>
      <c r="C10" s="7">
        <v>904370593.25999999</v>
      </c>
      <c r="D10" s="30">
        <f>D12+D32</f>
        <v>9262719.879999999</v>
      </c>
      <c r="E10" s="34">
        <f>C10+D10</f>
        <v>913633313.13999999</v>
      </c>
      <c r="F10" s="37"/>
      <c r="G10" s="37"/>
    </row>
    <row r="11" spans="1:7" ht="30" customHeight="1" x14ac:dyDescent="0.25">
      <c r="A11" s="6"/>
      <c r="B11" s="21" t="s">
        <v>86</v>
      </c>
      <c r="C11" s="7">
        <v>467993293.25999999</v>
      </c>
      <c r="D11" s="30">
        <v>198015.81</v>
      </c>
      <c r="E11" s="34">
        <f t="shared" ref="E11:E75" si="0">C11+D11</f>
        <v>468191309.06999999</v>
      </c>
      <c r="F11" s="37"/>
      <c r="G11" s="37"/>
    </row>
    <row r="12" spans="1:7" ht="15" customHeight="1" x14ac:dyDescent="0.25">
      <c r="A12" s="6"/>
      <c r="B12" s="21" t="s">
        <v>70</v>
      </c>
      <c r="C12" s="7">
        <v>871737678.34000003</v>
      </c>
      <c r="D12" s="30">
        <f>D13+D16+D19+D24+D28+D31</f>
        <v>16557300</v>
      </c>
      <c r="E12" s="34">
        <f t="shared" si="0"/>
        <v>888294978.34000003</v>
      </c>
    </row>
    <row r="13" spans="1:7" ht="15" customHeight="1" x14ac:dyDescent="0.25">
      <c r="A13" s="6" t="s">
        <v>2</v>
      </c>
      <c r="B13" s="6" t="s">
        <v>3</v>
      </c>
      <c r="C13" s="7">
        <v>792046078.34000003</v>
      </c>
      <c r="D13" s="30">
        <f>D14</f>
        <v>16500200</v>
      </c>
      <c r="E13" s="34">
        <f t="shared" si="0"/>
        <v>808546278.34000003</v>
      </c>
    </row>
    <row r="14" spans="1:7" x14ac:dyDescent="0.25">
      <c r="A14" s="9" t="s">
        <v>4</v>
      </c>
      <c r="B14" s="21" t="s">
        <v>5</v>
      </c>
      <c r="C14" s="7">
        <v>792046078.34000003</v>
      </c>
      <c r="D14" s="30">
        <v>16500200</v>
      </c>
      <c r="E14" s="34">
        <f t="shared" si="0"/>
        <v>808546278.34000003</v>
      </c>
      <c r="F14" s="37"/>
      <c r="G14" s="37"/>
    </row>
    <row r="15" spans="1:7" ht="15" customHeight="1" x14ac:dyDescent="0.25">
      <c r="A15" s="9"/>
      <c r="B15" s="21" t="s">
        <v>85</v>
      </c>
      <c r="C15" s="7">
        <v>436377300</v>
      </c>
      <c r="D15" s="30">
        <v>9064704.0700000003</v>
      </c>
      <c r="E15" s="34">
        <f t="shared" si="0"/>
        <v>445442004.06999999</v>
      </c>
      <c r="F15" s="37"/>
    </row>
    <row r="16" spans="1:7" ht="30" customHeight="1" x14ac:dyDescent="0.25">
      <c r="A16" s="9" t="s">
        <v>41</v>
      </c>
      <c r="B16" s="38" t="s">
        <v>42</v>
      </c>
      <c r="C16" s="7">
        <v>9113000</v>
      </c>
      <c r="D16" s="30">
        <f>D17+D18</f>
        <v>57100</v>
      </c>
      <c r="E16" s="34">
        <f t="shared" si="0"/>
        <v>9170100</v>
      </c>
      <c r="F16" s="37"/>
    </row>
    <row r="17" spans="1:5" ht="30" customHeight="1" x14ac:dyDescent="0.25">
      <c r="A17" s="10" t="s">
        <v>44</v>
      </c>
      <c r="B17" s="21" t="s">
        <v>45</v>
      </c>
      <c r="C17" s="7">
        <v>9113000</v>
      </c>
      <c r="D17" s="30"/>
      <c r="E17" s="34">
        <f t="shared" si="0"/>
        <v>9113000</v>
      </c>
    </row>
    <row r="18" spans="1:5" x14ac:dyDescent="0.25">
      <c r="A18" s="10" t="s">
        <v>191</v>
      </c>
      <c r="B18" s="21" t="s">
        <v>192</v>
      </c>
      <c r="C18" s="7">
        <v>0</v>
      </c>
      <c r="D18" s="30">
        <v>57100</v>
      </c>
      <c r="E18" s="34">
        <f t="shared" si="0"/>
        <v>57100</v>
      </c>
    </row>
    <row r="19" spans="1:5" s="5" customFormat="1" ht="15" customHeight="1" x14ac:dyDescent="0.25">
      <c r="A19" s="9" t="s">
        <v>6</v>
      </c>
      <c r="B19" s="9" t="s">
        <v>7</v>
      </c>
      <c r="C19" s="7">
        <v>42336600</v>
      </c>
      <c r="D19" s="30">
        <f>D20+D21+D22+D23</f>
        <v>0</v>
      </c>
      <c r="E19" s="34">
        <f t="shared" si="0"/>
        <v>42336600</v>
      </c>
    </row>
    <row r="20" spans="1:5" ht="30" customHeight="1" x14ac:dyDescent="0.25">
      <c r="A20" s="9" t="s">
        <v>60</v>
      </c>
      <c r="B20" s="21" t="s">
        <v>46</v>
      </c>
      <c r="C20" s="7">
        <v>38418000</v>
      </c>
      <c r="D20" s="30"/>
      <c r="E20" s="34">
        <f t="shared" si="0"/>
        <v>38418000</v>
      </c>
    </row>
    <row r="21" spans="1:5" ht="30" customHeight="1" x14ac:dyDescent="0.25">
      <c r="A21" s="9" t="s">
        <v>8</v>
      </c>
      <c r="B21" s="21" t="s">
        <v>9</v>
      </c>
      <c r="C21" s="7">
        <v>0</v>
      </c>
      <c r="D21" s="30"/>
      <c r="E21" s="34">
        <f t="shared" si="0"/>
        <v>0</v>
      </c>
    </row>
    <row r="22" spans="1:5" ht="15" customHeight="1" x14ac:dyDescent="0.25">
      <c r="A22" s="9" t="s">
        <v>38</v>
      </c>
      <c r="B22" s="21" t="s">
        <v>39</v>
      </c>
      <c r="C22" s="7">
        <v>0</v>
      </c>
      <c r="D22" s="30"/>
      <c r="E22" s="34">
        <f t="shared" si="0"/>
        <v>0</v>
      </c>
    </row>
    <row r="23" spans="1:5" ht="30" customHeight="1" x14ac:dyDescent="0.25">
      <c r="A23" s="9" t="s">
        <v>54</v>
      </c>
      <c r="B23" s="21" t="s">
        <v>43</v>
      </c>
      <c r="C23" s="7">
        <v>3918600</v>
      </c>
      <c r="D23" s="30"/>
      <c r="E23" s="34">
        <f t="shared" si="0"/>
        <v>3918600</v>
      </c>
    </row>
    <row r="24" spans="1:5" s="5" customFormat="1" ht="15" customHeight="1" x14ac:dyDescent="0.25">
      <c r="A24" s="9" t="s">
        <v>10</v>
      </c>
      <c r="B24" s="9" t="s">
        <v>11</v>
      </c>
      <c r="C24" s="7">
        <v>26419000</v>
      </c>
      <c r="D24" s="30">
        <f>D25+D26+D27</f>
        <v>0</v>
      </c>
      <c r="E24" s="34">
        <f t="shared" si="0"/>
        <v>26419000</v>
      </c>
    </row>
    <row r="25" spans="1:5" s="5" customFormat="1" ht="15" customHeight="1" x14ac:dyDescent="0.25">
      <c r="A25" s="10" t="s">
        <v>61</v>
      </c>
      <c r="B25" s="21" t="s">
        <v>47</v>
      </c>
      <c r="C25" s="7">
        <v>11834000</v>
      </c>
      <c r="D25" s="30"/>
      <c r="E25" s="34">
        <f t="shared" si="0"/>
        <v>11834000</v>
      </c>
    </row>
    <row r="26" spans="1:5" s="5" customFormat="1" ht="15" customHeight="1" x14ac:dyDescent="0.25">
      <c r="A26" s="10" t="s">
        <v>107</v>
      </c>
      <c r="B26" s="21" t="s">
        <v>105</v>
      </c>
      <c r="C26" s="7">
        <v>5993000</v>
      </c>
      <c r="D26" s="30"/>
      <c r="E26" s="34">
        <f t="shared" si="0"/>
        <v>5993000</v>
      </c>
    </row>
    <row r="27" spans="1:5" s="5" customFormat="1" ht="15" customHeight="1" x14ac:dyDescent="0.25">
      <c r="A27" s="10" t="s">
        <v>62</v>
      </c>
      <c r="B27" s="21" t="s">
        <v>12</v>
      </c>
      <c r="C27" s="7">
        <v>8592000</v>
      </c>
      <c r="D27" s="30"/>
      <c r="E27" s="34">
        <f t="shared" si="0"/>
        <v>8592000</v>
      </c>
    </row>
    <row r="28" spans="1:5" s="5" customFormat="1" ht="15.75" customHeight="1" x14ac:dyDescent="0.25">
      <c r="A28" s="9" t="s">
        <v>13</v>
      </c>
      <c r="B28" s="9" t="s">
        <v>81</v>
      </c>
      <c r="C28" s="7">
        <v>1823000</v>
      </c>
      <c r="D28" s="30">
        <f>D29+D30</f>
        <v>0</v>
      </c>
      <c r="E28" s="34">
        <f t="shared" si="0"/>
        <v>1823000</v>
      </c>
    </row>
    <row r="29" spans="1:5" s="5" customFormat="1" ht="30" customHeight="1" x14ac:dyDescent="0.25">
      <c r="A29" s="9" t="s">
        <v>14</v>
      </c>
      <c r="B29" s="21" t="s">
        <v>72</v>
      </c>
      <c r="C29" s="7">
        <v>1818000</v>
      </c>
      <c r="D29" s="30"/>
      <c r="E29" s="34">
        <f t="shared" si="0"/>
        <v>1818000</v>
      </c>
    </row>
    <row r="30" spans="1:5" s="5" customFormat="1" ht="30" customHeight="1" x14ac:dyDescent="0.25">
      <c r="A30" s="9" t="s">
        <v>15</v>
      </c>
      <c r="B30" s="21" t="s">
        <v>73</v>
      </c>
      <c r="C30" s="7">
        <v>5000</v>
      </c>
      <c r="D30" s="30"/>
      <c r="E30" s="34">
        <f t="shared" si="0"/>
        <v>5000</v>
      </c>
    </row>
    <row r="31" spans="1:5" ht="28.5" customHeight="1" x14ac:dyDescent="0.25">
      <c r="A31" s="10" t="s">
        <v>55</v>
      </c>
      <c r="B31" s="21" t="s">
        <v>16</v>
      </c>
      <c r="C31" s="7">
        <v>0</v>
      </c>
      <c r="D31" s="30"/>
      <c r="E31" s="34">
        <f t="shared" si="0"/>
        <v>0</v>
      </c>
    </row>
    <row r="32" spans="1:5" ht="15" customHeight="1" x14ac:dyDescent="0.25">
      <c r="A32" s="10"/>
      <c r="B32" s="21" t="s">
        <v>71</v>
      </c>
      <c r="C32" s="7">
        <v>32632914.919999998</v>
      </c>
      <c r="D32" s="30">
        <f>D33+D38+D40+D42+D46+D48+D55</f>
        <v>-7294580.120000001</v>
      </c>
      <c r="E32" s="34">
        <f t="shared" si="0"/>
        <v>25338334.799999997</v>
      </c>
    </row>
    <row r="33" spans="1:5" ht="45" customHeight="1" x14ac:dyDescent="0.25">
      <c r="A33" s="10" t="s">
        <v>17</v>
      </c>
      <c r="B33" s="21" t="s">
        <v>18</v>
      </c>
      <c r="C33" s="7">
        <v>29970221.859999999</v>
      </c>
      <c r="D33" s="30">
        <f>D34+D35+D36+D37</f>
        <v>-8557225.7200000007</v>
      </c>
      <c r="E33" s="34">
        <f t="shared" si="0"/>
        <v>21412996.140000001</v>
      </c>
    </row>
    <row r="34" spans="1:5" ht="75" customHeight="1" x14ac:dyDescent="0.25">
      <c r="A34" s="10" t="s">
        <v>63</v>
      </c>
      <c r="B34" s="21" t="s">
        <v>58</v>
      </c>
      <c r="C34" s="7">
        <v>0</v>
      </c>
      <c r="D34" s="30"/>
      <c r="E34" s="34">
        <f t="shared" si="0"/>
        <v>0</v>
      </c>
    </row>
    <row r="35" spans="1:5" ht="90" customHeight="1" x14ac:dyDescent="0.25">
      <c r="A35" s="10" t="s">
        <v>64</v>
      </c>
      <c r="B35" s="21" t="s">
        <v>40</v>
      </c>
      <c r="C35" s="7">
        <v>27270221.859999999</v>
      </c>
      <c r="D35" s="30">
        <v>-8557225.7200000007</v>
      </c>
      <c r="E35" s="34">
        <f t="shared" si="0"/>
        <v>18712996.140000001</v>
      </c>
    </row>
    <row r="36" spans="1:5" ht="30" customHeight="1" x14ac:dyDescent="0.25">
      <c r="A36" s="10" t="s">
        <v>65</v>
      </c>
      <c r="B36" s="21" t="s">
        <v>59</v>
      </c>
      <c r="C36" s="7">
        <v>0</v>
      </c>
      <c r="D36" s="30"/>
      <c r="E36" s="34">
        <f t="shared" si="0"/>
        <v>0</v>
      </c>
    </row>
    <row r="37" spans="1:5" ht="75" customHeight="1" x14ac:dyDescent="0.25">
      <c r="A37" s="10" t="s">
        <v>66</v>
      </c>
      <c r="B37" s="21" t="s">
        <v>74</v>
      </c>
      <c r="C37" s="7">
        <v>2700000</v>
      </c>
      <c r="D37" s="30"/>
      <c r="E37" s="34">
        <f t="shared" si="0"/>
        <v>2700000</v>
      </c>
    </row>
    <row r="38" spans="1:5" ht="30" customHeight="1" x14ac:dyDescent="0.25">
      <c r="A38" s="10" t="s">
        <v>19</v>
      </c>
      <c r="B38" s="9" t="s">
        <v>20</v>
      </c>
      <c r="C38" s="7">
        <v>203570.91</v>
      </c>
      <c r="D38" s="30">
        <f>D39</f>
        <v>0</v>
      </c>
      <c r="E38" s="34">
        <f t="shared" si="0"/>
        <v>203570.91</v>
      </c>
    </row>
    <row r="39" spans="1:5" ht="15" customHeight="1" x14ac:dyDescent="0.25">
      <c r="A39" s="10" t="s">
        <v>21</v>
      </c>
      <c r="B39" s="21" t="s">
        <v>22</v>
      </c>
      <c r="C39" s="7">
        <v>203570.91</v>
      </c>
      <c r="D39" s="30"/>
      <c r="E39" s="34">
        <f t="shared" si="0"/>
        <v>203570.91</v>
      </c>
    </row>
    <row r="40" spans="1:5" ht="30" customHeight="1" x14ac:dyDescent="0.25">
      <c r="A40" s="10" t="s">
        <v>23</v>
      </c>
      <c r="B40" s="9" t="s">
        <v>48</v>
      </c>
      <c r="C40" s="7">
        <v>400000</v>
      </c>
      <c r="D40" s="30">
        <f>D41</f>
        <v>4339.2</v>
      </c>
      <c r="E40" s="34">
        <f t="shared" si="0"/>
        <v>404339.20000000001</v>
      </c>
    </row>
    <row r="41" spans="1:5" ht="15" customHeight="1" x14ac:dyDescent="0.25">
      <c r="A41" s="10" t="s">
        <v>67</v>
      </c>
      <c r="B41" s="21" t="s">
        <v>82</v>
      </c>
      <c r="C41" s="7">
        <v>400000</v>
      </c>
      <c r="D41" s="30">
        <v>4339.2</v>
      </c>
      <c r="E41" s="34">
        <f t="shared" si="0"/>
        <v>404339.20000000001</v>
      </c>
    </row>
    <row r="42" spans="1:5" ht="30" customHeight="1" x14ac:dyDescent="0.25">
      <c r="A42" s="10" t="s">
        <v>24</v>
      </c>
      <c r="B42" s="9" t="s">
        <v>25</v>
      </c>
      <c r="C42" s="7">
        <v>1058922.1499999999</v>
      </c>
      <c r="D42" s="30">
        <f>D43+D44+D45</f>
        <v>1258306.3999999999</v>
      </c>
      <c r="E42" s="34">
        <f t="shared" si="0"/>
        <v>2317228.5499999998</v>
      </c>
    </row>
    <row r="43" spans="1:5" s="11" customFormat="1" ht="15" customHeight="1" x14ac:dyDescent="0.25">
      <c r="A43" s="10" t="s">
        <v>26</v>
      </c>
      <c r="B43" s="21" t="s">
        <v>27</v>
      </c>
      <c r="C43" s="7">
        <v>150900</v>
      </c>
      <c r="D43" s="30"/>
      <c r="E43" s="34">
        <f t="shared" si="0"/>
        <v>150900</v>
      </c>
    </row>
    <row r="44" spans="1:5" ht="75" customHeight="1" x14ac:dyDescent="0.25">
      <c r="A44" s="10" t="s">
        <v>109</v>
      </c>
      <c r="B44" s="21" t="s">
        <v>75</v>
      </c>
      <c r="C44" s="7">
        <v>908022.15</v>
      </c>
      <c r="D44" s="30">
        <v>1258306.3999999999</v>
      </c>
      <c r="E44" s="34">
        <f t="shared" si="0"/>
        <v>2166328.5499999998</v>
      </c>
    </row>
    <row r="45" spans="1:5" ht="30" customHeight="1" x14ac:dyDescent="0.25">
      <c r="A45" s="10" t="s">
        <v>68</v>
      </c>
      <c r="B45" s="21" t="s">
        <v>76</v>
      </c>
      <c r="C45" s="7">
        <v>0</v>
      </c>
      <c r="D45" s="30"/>
      <c r="E45" s="34">
        <f t="shared" si="0"/>
        <v>0</v>
      </c>
    </row>
    <row r="46" spans="1:5" ht="15" customHeight="1" x14ac:dyDescent="0.25">
      <c r="A46" s="10" t="s">
        <v>28</v>
      </c>
      <c r="B46" s="10" t="s">
        <v>29</v>
      </c>
      <c r="C46" s="7">
        <v>200</v>
      </c>
      <c r="D46" s="30">
        <f>D47</f>
        <v>0</v>
      </c>
      <c r="E46" s="34">
        <f t="shared" si="0"/>
        <v>200</v>
      </c>
    </row>
    <row r="47" spans="1:5" ht="30" customHeight="1" x14ac:dyDescent="0.25">
      <c r="A47" s="10" t="s">
        <v>69</v>
      </c>
      <c r="B47" s="21" t="s">
        <v>49</v>
      </c>
      <c r="C47" s="7">
        <v>200</v>
      </c>
      <c r="D47" s="30"/>
      <c r="E47" s="34">
        <f t="shared" si="0"/>
        <v>200</v>
      </c>
    </row>
    <row r="48" spans="1:5" ht="15" customHeight="1" x14ac:dyDescent="0.25">
      <c r="A48" s="10" t="s">
        <v>30</v>
      </c>
      <c r="B48" s="10" t="s">
        <v>84</v>
      </c>
      <c r="C48" s="7">
        <v>1000000</v>
      </c>
      <c r="D48" s="30">
        <f>D49+D50+D51+D52+D53+D54</f>
        <v>0</v>
      </c>
      <c r="E48" s="34">
        <f t="shared" si="0"/>
        <v>1000000</v>
      </c>
    </row>
    <row r="49" spans="1:8" ht="30" x14ac:dyDescent="0.25">
      <c r="A49" s="10" t="s">
        <v>115</v>
      </c>
      <c r="B49" s="21" t="s">
        <v>121</v>
      </c>
      <c r="C49" s="7">
        <v>640000</v>
      </c>
      <c r="D49" s="30"/>
      <c r="E49" s="34">
        <f t="shared" si="0"/>
        <v>640000</v>
      </c>
    </row>
    <row r="50" spans="1:8" ht="30" customHeight="1" x14ac:dyDescent="0.25">
      <c r="A50" s="10" t="s">
        <v>116</v>
      </c>
      <c r="B50" s="21" t="s">
        <v>122</v>
      </c>
      <c r="C50" s="7">
        <v>10000</v>
      </c>
      <c r="D50" s="30"/>
      <c r="E50" s="34">
        <f t="shared" si="0"/>
        <v>10000</v>
      </c>
    </row>
    <row r="51" spans="1:8" ht="105.75" customHeight="1" x14ac:dyDescent="0.25">
      <c r="A51" s="10" t="s">
        <v>117</v>
      </c>
      <c r="B51" s="21" t="s">
        <v>123</v>
      </c>
      <c r="C51" s="7">
        <v>50000</v>
      </c>
      <c r="D51" s="30"/>
      <c r="E51" s="34">
        <f t="shared" si="0"/>
        <v>50000</v>
      </c>
    </row>
    <row r="52" spans="1:8" ht="60" x14ac:dyDescent="0.25">
      <c r="A52" s="10" t="s">
        <v>118</v>
      </c>
      <c r="B52" s="21" t="s">
        <v>124</v>
      </c>
      <c r="C52" s="7">
        <v>0</v>
      </c>
      <c r="D52" s="30"/>
      <c r="E52" s="34">
        <f t="shared" si="0"/>
        <v>0</v>
      </c>
    </row>
    <row r="53" spans="1:8" ht="15.75" customHeight="1" x14ac:dyDescent="0.25">
      <c r="A53" s="10" t="s">
        <v>119</v>
      </c>
      <c r="B53" s="21" t="s">
        <v>125</v>
      </c>
      <c r="C53" s="7">
        <v>0</v>
      </c>
      <c r="D53" s="30"/>
      <c r="E53" s="34">
        <f t="shared" si="0"/>
        <v>0</v>
      </c>
    </row>
    <row r="54" spans="1:8" x14ac:dyDescent="0.25">
      <c r="A54" s="10" t="s">
        <v>120</v>
      </c>
      <c r="B54" s="21" t="s">
        <v>126</v>
      </c>
      <c r="C54" s="7">
        <v>300000</v>
      </c>
      <c r="D54" s="30"/>
      <c r="E54" s="34">
        <f t="shared" si="0"/>
        <v>300000</v>
      </c>
    </row>
    <row r="55" spans="1:8" ht="15.75" customHeight="1" x14ac:dyDescent="0.25">
      <c r="A55" s="10" t="s">
        <v>56</v>
      </c>
      <c r="B55" s="9" t="s">
        <v>31</v>
      </c>
      <c r="C55" s="7">
        <v>0</v>
      </c>
      <c r="D55" s="30"/>
      <c r="E55" s="34">
        <f t="shared" si="0"/>
        <v>0</v>
      </c>
    </row>
    <row r="56" spans="1:8" ht="15" customHeight="1" x14ac:dyDescent="0.25">
      <c r="A56" s="10" t="s">
        <v>32</v>
      </c>
      <c r="B56" s="9" t="s">
        <v>53</v>
      </c>
      <c r="C56" s="7">
        <v>1532465400</v>
      </c>
      <c r="D56" s="30">
        <f>D57+D122+D123+D125+D127+D128</f>
        <v>20496980.800000001</v>
      </c>
      <c r="E56" s="34">
        <f t="shared" si="0"/>
        <v>1552962380.8</v>
      </c>
      <c r="F56" s="19"/>
      <c r="G56" s="19"/>
      <c r="H56" s="19"/>
    </row>
    <row r="57" spans="1:8" ht="45" customHeight="1" x14ac:dyDescent="0.25">
      <c r="A57" s="10" t="s">
        <v>77</v>
      </c>
      <c r="B57" s="9" t="s">
        <v>78</v>
      </c>
      <c r="C57" s="7">
        <v>1532465400</v>
      </c>
      <c r="D57" s="30">
        <f>D58+D60+D92+D113</f>
        <v>90000</v>
      </c>
      <c r="E57" s="34">
        <f t="shared" si="0"/>
        <v>1532555400</v>
      </c>
    </row>
    <row r="58" spans="1:8" ht="30" customHeight="1" x14ac:dyDescent="0.25">
      <c r="A58" s="10" t="s">
        <v>91</v>
      </c>
      <c r="B58" s="9" t="s">
        <v>87</v>
      </c>
      <c r="C58" s="7">
        <v>105261400</v>
      </c>
      <c r="D58" s="30">
        <f>D59</f>
        <v>0</v>
      </c>
      <c r="E58" s="34">
        <f t="shared" si="0"/>
        <v>105261400</v>
      </c>
    </row>
    <row r="59" spans="1:8" ht="45" x14ac:dyDescent="0.25">
      <c r="A59" s="10" t="s">
        <v>112</v>
      </c>
      <c r="B59" s="21" t="s">
        <v>190</v>
      </c>
      <c r="C59" s="7">
        <v>105261400</v>
      </c>
      <c r="D59" s="30"/>
      <c r="E59" s="34">
        <f t="shared" si="0"/>
        <v>105261400</v>
      </c>
    </row>
    <row r="60" spans="1:8" ht="30" customHeight="1" x14ac:dyDescent="0.25">
      <c r="A60" s="10" t="s">
        <v>92</v>
      </c>
      <c r="B60" s="9" t="s">
        <v>83</v>
      </c>
      <c r="C60" s="7">
        <v>552037400</v>
      </c>
      <c r="D60" s="30">
        <f>D61+D84</f>
        <v>0</v>
      </c>
      <c r="E60" s="34">
        <f t="shared" si="0"/>
        <v>552037400</v>
      </c>
      <c r="F60" s="19"/>
    </row>
    <row r="61" spans="1:8" ht="15" customHeight="1" x14ac:dyDescent="0.25">
      <c r="A61" s="10"/>
      <c r="B61" s="21" t="s">
        <v>34</v>
      </c>
      <c r="C61" s="7">
        <v>542032400</v>
      </c>
      <c r="D61" s="30">
        <f>D63+D64+D65+D66+D67+D68+D69+D70+D71+D72+D73+D74+D75+D76+D77+D78+D79+D80+D81+D82+D83</f>
        <v>0</v>
      </c>
      <c r="E61" s="34">
        <f t="shared" si="0"/>
        <v>542032400</v>
      </c>
      <c r="F61" s="19"/>
    </row>
    <row r="62" spans="1:8" ht="15" customHeight="1" x14ac:dyDescent="0.25">
      <c r="A62" s="10"/>
      <c r="B62" s="21" t="s">
        <v>33</v>
      </c>
      <c r="C62" s="7"/>
      <c r="D62" s="30"/>
      <c r="E62" s="34">
        <f t="shared" si="0"/>
        <v>0</v>
      </c>
      <c r="F62" s="19"/>
    </row>
    <row r="63" spans="1:8" ht="75" customHeight="1" x14ac:dyDescent="0.25">
      <c r="A63" s="9" t="s">
        <v>94</v>
      </c>
      <c r="B63" s="21" t="s">
        <v>166</v>
      </c>
      <c r="C63" s="7">
        <v>2800000</v>
      </c>
      <c r="D63" s="30"/>
      <c r="E63" s="34">
        <f t="shared" si="0"/>
        <v>2800000</v>
      </c>
      <c r="F63" s="19"/>
    </row>
    <row r="64" spans="1:8" ht="106.5" customHeight="1" x14ac:dyDescent="0.25">
      <c r="A64" s="10" t="s">
        <v>93</v>
      </c>
      <c r="B64" s="21" t="s">
        <v>129</v>
      </c>
      <c r="C64" s="7">
        <v>3722000</v>
      </c>
      <c r="D64" s="30"/>
      <c r="E64" s="34">
        <f t="shared" si="0"/>
        <v>3722000</v>
      </c>
      <c r="F64" s="19"/>
    </row>
    <row r="65" spans="1:6" ht="75" customHeight="1" x14ac:dyDescent="0.25">
      <c r="A65" s="10" t="s">
        <v>93</v>
      </c>
      <c r="B65" s="21" t="s">
        <v>138</v>
      </c>
      <c r="C65" s="7">
        <v>103607100</v>
      </c>
      <c r="D65" s="30"/>
      <c r="E65" s="34">
        <f t="shared" si="0"/>
        <v>103607100</v>
      </c>
      <c r="F65" s="19"/>
    </row>
    <row r="66" spans="1:6" ht="91.5" customHeight="1" x14ac:dyDescent="0.25">
      <c r="A66" s="10" t="s">
        <v>106</v>
      </c>
      <c r="B66" s="21" t="s">
        <v>163</v>
      </c>
      <c r="C66" s="7">
        <v>10949900</v>
      </c>
      <c r="D66" s="30"/>
      <c r="E66" s="34">
        <f t="shared" si="0"/>
        <v>10949900</v>
      </c>
      <c r="F66" s="19"/>
    </row>
    <row r="67" spans="1:6" ht="75" customHeight="1" x14ac:dyDescent="0.25">
      <c r="A67" s="10" t="s">
        <v>93</v>
      </c>
      <c r="B67" s="21" t="s">
        <v>130</v>
      </c>
      <c r="C67" s="7">
        <v>51100</v>
      </c>
      <c r="D67" s="30"/>
      <c r="E67" s="34">
        <f t="shared" si="0"/>
        <v>51100</v>
      </c>
    </row>
    <row r="68" spans="1:6" ht="75" customHeight="1" x14ac:dyDescent="0.25">
      <c r="A68" s="9" t="s">
        <v>93</v>
      </c>
      <c r="B68" s="21" t="s">
        <v>167</v>
      </c>
      <c r="C68" s="7">
        <v>314300</v>
      </c>
      <c r="D68" s="30"/>
      <c r="E68" s="34">
        <f t="shared" si="0"/>
        <v>314300</v>
      </c>
    </row>
    <row r="69" spans="1:6" s="12" customFormat="1" ht="92.25" customHeight="1" x14ac:dyDescent="0.25">
      <c r="A69" s="9" t="s">
        <v>108</v>
      </c>
      <c r="B69" s="21" t="s">
        <v>144</v>
      </c>
      <c r="C69" s="7">
        <v>6774800</v>
      </c>
      <c r="D69" s="36"/>
      <c r="E69" s="34">
        <f t="shared" si="0"/>
        <v>6774800</v>
      </c>
    </row>
    <row r="70" spans="1:6" s="12" customFormat="1" ht="90" customHeight="1" x14ac:dyDescent="0.25">
      <c r="A70" s="32" t="s">
        <v>111</v>
      </c>
      <c r="B70" s="21" t="s">
        <v>168</v>
      </c>
      <c r="C70" s="7">
        <v>1538000</v>
      </c>
      <c r="D70" s="36"/>
      <c r="E70" s="34">
        <f t="shared" si="0"/>
        <v>1538000</v>
      </c>
    </row>
    <row r="71" spans="1:6" s="12" customFormat="1" ht="75" customHeight="1" x14ac:dyDescent="0.25">
      <c r="A71" s="32" t="s">
        <v>111</v>
      </c>
      <c r="B71" s="21" t="s">
        <v>169</v>
      </c>
      <c r="C71" s="7">
        <v>21010200</v>
      </c>
      <c r="D71" s="36"/>
      <c r="E71" s="34">
        <f t="shared" si="0"/>
        <v>21010200</v>
      </c>
    </row>
    <row r="72" spans="1:6" s="12" customFormat="1" ht="76.5" customHeight="1" x14ac:dyDescent="0.25">
      <c r="A72" s="32" t="s">
        <v>111</v>
      </c>
      <c r="B72" s="21" t="s">
        <v>145</v>
      </c>
      <c r="C72" s="7">
        <v>1908600</v>
      </c>
      <c r="D72" s="36"/>
      <c r="E72" s="34">
        <f t="shared" si="0"/>
        <v>1908600</v>
      </c>
    </row>
    <row r="73" spans="1:6" s="12" customFormat="1" ht="91.5" customHeight="1" x14ac:dyDescent="0.25">
      <c r="A73" s="32" t="s">
        <v>127</v>
      </c>
      <c r="B73" s="21" t="s">
        <v>170</v>
      </c>
      <c r="C73" s="7">
        <v>357000</v>
      </c>
      <c r="D73" s="36"/>
      <c r="E73" s="34">
        <f t="shared" si="0"/>
        <v>357000</v>
      </c>
    </row>
    <row r="74" spans="1:6" s="12" customFormat="1" ht="90" customHeight="1" x14ac:dyDescent="0.25">
      <c r="A74" s="32" t="s">
        <v>111</v>
      </c>
      <c r="B74" s="21" t="s">
        <v>131</v>
      </c>
      <c r="C74" s="7">
        <v>6858400</v>
      </c>
      <c r="D74" s="36"/>
      <c r="E74" s="34">
        <f t="shared" si="0"/>
        <v>6858400</v>
      </c>
    </row>
    <row r="75" spans="1:6" s="12" customFormat="1" ht="75" customHeight="1" x14ac:dyDescent="0.25">
      <c r="A75" s="32" t="s">
        <v>111</v>
      </c>
      <c r="B75" s="21" t="s">
        <v>171</v>
      </c>
      <c r="C75" s="7">
        <v>2777100</v>
      </c>
      <c r="D75" s="36"/>
      <c r="E75" s="34">
        <f t="shared" si="0"/>
        <v>2777100</v>
      </c>
    </row>
    <row r="76" spans="1:6" s="12" customFormat="1" ht="62.25" customHeight="1" x14ac:dyDescent="0.25">
      <c r="A76" s="32" t="s">
        <v>181</v>
      </c>
      <c r="B76" s="21" t="s">
        <v>150</v>
      </c>
      <c r="C76" s="7">
        <v>5592400</v>
      </c>
      <c r="D76" s="36"/>
      <c r="E76" s="34">
        <f t="shared" ref="E76:E129" si="1">C76+D76</f>
        <v>5592400</v>
      </c>
    </row>
    <row r="77" spans="1:6" s="12" customFormat="1" ht="92.25" customHeight="1" x14ac:dyDescent="0.25">
      <c r="A77" s="32" t="s">
        <v>140</v>
      </c>
      <c r="B77" s="21" t="s">
        <v>149</v>
      </c>
      <c r="C77" s="7">
        <v>31800</v>
      </c>
      <c r="D77" s="36"/>
      <c r="E77" s="34">
        <f t="shared" si="1"/>
        <v>31800</v>
      </c>
    </row>
    <row r="78" spans="1:6" s="12" customFormat="1" ht="90" x14ac:dyDescent="0.25">
      <c r="A78" s="32" t="s">
        <v>111</v>
      </c>
      <c r="B78" s="21" t="s">
        <v>172</v>
      </c>
      <c r="C78" s="7">
        <v>3197700</v>
      </c>
      <c r="D78" s="36"/>
      <c r="E78" s="34">
        <f t="shared" si="1"/>
        <v>3197700</v>
      </c>
    </row>
    <row r="79" spans="1:6" s="12" customFormat="1" ht="108" customHeight="1" x14ac:dyDescent="0.25">
      <c r="A79" s="32" t="s">
        <v>180</v>
      </c>
      <c r="B79" s="21" t="s">
        <v>173</v>
      </c>
      <c r="C79" s="7">
        <v>6385000</v>
      </c>
      <c r="D79" s="36"/>
      <c r="E79" s="34">
        <f t="shared" si="1"/>
        <v>6385000</v>
      </c>
    </row>
    <row r="80" spans="1:6" s="12" customFormat="1" ht="107.25" customHeight="1" x14ac:dyDescent="0.25">
      <c r="A80" s="32" t="s">
        <v>180</v>
      </c>
      <c r="B80" s="21" t="s">
        <v>174</v>
      </c>
      <c r="C80" s="7">
        <v>29936900</v>
      </c>
      <c r="D80" s="36"/>
      <c r="E80" s="34">
        <f t="shared" si="1"/>
        <v>29936900</v>
      </c>
    </row>
    <row r="81" spans="1:6" s="12" customFormat="1" ht="107.25" customHeight="1" x14ac:dyDescent="0.25">
      <c r="A81" s="32" t="s">
        <v>111</v>
      </c>
      <c r="B81" s="21" t="s">
        <v>175</v>
      </c>
      <c r="C81" s="7">
        <v>100740800</v>
      </c>
      <c r="D81" s="36"/>
      <c r="E81" s="34">
        <f t="shared" si="1"/>
        <v>100740800</v>
      </c>
    </row>
    <row r="82" spans="1:6" s="12" customFormat="1" ht="150" x14ac:dyDescent="0.25">
      <c r="A82" s="32" t="s">
        <v>111</v>
      </c>
      <c r="B82" s="21" t="s">
        <v>161</v>
      </c>
      <c r="C82" s="7">
        <v>5479300</v>
      </c>
      <c r="D82" s="36"/>
      <c r="E82" s="34">
        <f t="shared" si="1"/>
        <v>5479300</v>
      </c>
      <c r="F82" s="20"/>
    </row>
    <row r="83" spans="1:6" s="12" customFormat="1" ht="90" x14ac:dyDescent="0.25">
      <c r="A83" s="32" t="s">
        <v>111</v>
      </c>
      <c r="B83" s="21" t="s">
        <v>143</v>
      </c>
      <c r="C83" s="7">
        <v>228000000</v>
      </c>
      <c r="D83" s="36"/>
      <c r="E83" s="34">
        <f t="shared" si="1"/>
        <v>228000000</v>
      </c>
    </row>
    <row r="84" spans="1:6" ht="15" customHeight="1" x14ac:dyDescent="0.25">
      <c r="A84" s="10"/>
      <c r="B84" s="21" t="s">
        <v>35</v>
      </c>
      <c r="C84" s="7">
        <v>10005000</v>
      </c>
      <c r="D84" s="30">
        <f>D86+D87+D88+D89+D90+D91</f>
        <v>0</v>
      </c>
      <c r="E84" s="34">
        <f t="shared" si="1"/>
        <v>10005000</v>
      </c>
    </row>
    <row r="85" spans="1:6" ht="15" customHeight="1" x14ac:dyDescent="0.25">
      <c r="A85" s="10"/>
      <c r="B85" s="21" t="s">
        <v>33</v>
      </c>
      <c r="C85" s="7"/>
      <c r="D85" s="30"/>
      <c r="E85" s="34">
        <f t="shared" si="1"/>
        <v>0</v>
      </c>
    </row>
    <row r="86" spans="1:6" ht="91.5" customHeight="1" x14ac:dyDescent="0.25">
      <c r="A86" s="10" t="s">
        <v>114</v>
      </c>
      <c r="B86" s="21" t="s">
        <v>154</v>
      </c>
      <c r="C86" s="7">
        <v>5323000</v>
      </c>
      <c r="D86" s="30"/>
      <c r="E86" s="34">
        <f t="shared" si="1"/>
        <v>5323000</v>
      </c>
    </row>
    <row r="87" spans="1:6" ht="93" customHeight="1" x14ac:dyDescent="0.25">
      <c r="A87" s="10" t="s">
        <v>106</v>
      </c>
      <c r="B87" s="21" t="s">
        <v>164</v>
      </c>
      <c r="C87" s="7">
        <v>688100</v>
      </c>
      <c r="D87" s="30"/>
      <c r="E87" s="34">
        <f t="shared" si="1"/>
        <v>688100</v>
      </c>
    </row>
    <row r="88" spans="1:6" ht="90" x14ac:dyDescent="0.25">
      <c r="A88" s="10" t="s">
        <v>127</v>
      </c>
      <c r="B88" s="21" t="s">
        <v>176</v>
      </c>
      <c r="C88" s="7">
        <v>228200</v>
      </c>
      <c r="D88" s="30"/>
      <c r="E88" s="34">
        <f t="shared" si="1"/>
        <v>228200</v>
      </c>
    </row>
    <row r="89" spans="1:6" ht="75.75" customHeight="1" x14ac:dyDescent="0.25">
      <c r="A89" s="10" t="s">
        <v>94</v>
      </c>
      <c r="B89" s="21" t="s">
        <v>177</v>
      </c>
      <c r="C89" s="7">
        <v>1778500</v>
      </c>
      <c r="D89" s="30"/>
      <c r="E89" s="34">
        <f t="shared" si="1"/>
        <v>1778500</v>
      </c>
    </row>
    <row r="90" spans="1:6" ht="90" x14ac:dyDescent="0.25">
      <c r="A90" s="10" t="s">
        <v>140</v>
      </c>
      <c r="B90" s="21" t="s">
        <v>157</v>
      </c>
      <c r="C90" s="7">
        <v>25000</v>
      </c>
      <c r="D90" s="30"/>
      <c r="E90" s="34">
        <f t="shared" si="1"/>
        <v>25000</v>
      </c>
    </row>
    <row r="91" spans="1:6" ht="61.5" customHeight="1" x14ac:dyDescent="0.25">
      <c r="A91" s="32" t="s">
        <v>179</v>
      </c>
      <c r="B91" s="21" t="s">
        <v>151</v>
      </c>
      <c r="C91" s="7">
        <v>1962200</v>
      </c>
      <c r="D91" s="30"/>
      <c r="E91" s="34">
        <f t="shared" si="1"/>
        <v>1962200</v>
      </c>
    </row>
    <row r="92" spans="1:6" ht="30" customHeight="1" x14ac:dyDescent="0.25">
      <c r="A92" s="10" t="s">
        <v>95</v>
      </c>
      <c r="B92" s="9" t="s">
        <v>88</v>
      </c>
      <c r="C92" s="7">
        <v>842122300</v>
      </c>
      <c r="D92" s="30">
        <f>D93+D108</f>
        <v>0</v>
      </c>
      <c r="E92" s="34">
        <f t="shared" si="1"/>
        <v>842122300</v>
      </c>
    </row>
    <row r="93" spans="1:6" ht="15" customHeight="1" x14ac:dyDescent="0.25">
      <c r="A93" s="33"/>
      <c r="B93" s="21" t="s">
        <v>34</v>
      </c>
      <c r="C93" s="7">
        <v>835914300</v>
      </c>
      <c r="D93" s="30">
        <f>D95+D96+D97+D98+D99+D100+D101+D102+D103+D104+D105+D106+D107</f>
        <v>0</v>
      </c>
      <c r="E93" s="34">
        <f t="shared" si="1"/>
        <v>835914300</v>
      </c>
    </row>
    <row r="94" spans="1:6" ht="15" customHeight="1" x14ac:dyDescent="0.25">
      <c r="A94" s="10"/>
      <c r="B94" s="21" t="s">
        <v>33</v>
      </c>
      <c r="C94" s="7"/>
      <c r="D94" s="30"/>
      <c r="E94" s="34">
        <f t="shared" si="1"/>
        <v>0</v>
      </c>
    </row>
    <row r="95" spans="1:6" ht="121.5" customHeight="1" x14ac:dyDescent="0.25">
      <c r="A95" s="9" t="s">
        <v>96</v>
      </c>
      <c r="B95" s="21" t="s">
        <v>155</v>
      </c>
      <c r="C95" s="7">
        <v>752621000</v>
      </c>
      <c r="D95" s="30"/>
      <c r="E95" s="34">
        <f t="shared" si="1"/>
        <v>752621000</v>
      </c>
    </row>
    <row r="96" spans="1:6" ht="122.25" customHeight="1" x14ac:dyDescent="0.25">
      <c r="A96" s="10" t="s">
        <v>96</v>
      </c>
      <c r="B96" s="21" t="s">
        <v>146</v>
      </c>
      <c r="C96" s="7">
        <v>55308800</v>
      </c>
      <c r="D96" s="30"/>
      <c r="E96" s="34">
        <f t="shared" si="1"/>
        <v>55308800</v>
      </c>
    </row>
    <row r="97" spans="1:5" ht="120" customHeight="1" x14ac:dyDescent="0.25">
      <c r="A97" s="10" t="s">
        <v>96</v>
      </c>
      <c r="B97" s="21" t="s">
        <v>139</v>
      </c>
      <c r="C97" s="7">
        <v>166200</v>
      </c>
      <c r="D97" s="30"/>
      <c r="E97" s="34">
        <f t="shared" si="1"/>
        <v>166200</v>
      </c>
    </row>
    <row r="98" spans="1:5" ht="80.25" customHeight="1" x14ac:dyDescent="0.25">
      <c r="A98" s="10" t="s">
        <v>96</v>
      </c>
      <c r="B98" s="21" t="s">
        <v>159</v>
      </c>
      <c r="C98" s="7">
        <v>1902300</v>
      </c>
      <c r="D98" s="30"/>
      <c r="E98" s="34">
        <f t="shared" si="1"/>
        <v>1902300</v>
      </c>
    </row>
    <row r="99" spans="1:5" ht="166.5" customHeight="1" x14ac:dyDescent="0.25">
      <c r="A99" s="10" t="s">
        <v>96</v>
      </c>
      <c r="B99" s="21" t="s">
        <v>160</v>
      </c>
      <c r="C99" s="7">
        <v>1109500</v>
      </c>
      <c r="D99" s="30"/>
      <c r="E99" s="34">
        <f t="shared" si="1"/>
        <v>1109500</v>
      </c>
    </row>
    <row r="100" spans="1:5" ht="105" customHeight="1" x14ac:dyDescent="0.25">
      <c r="A100" s="10" t="s">
        <v>96</v>
      </c>
      <c r="B100" s="21" t="s">
        <v>162</v>
      </c>
      <c r="C100" s="7">
        <v>319400</v>
      </c>
      <c r="D100" s="30"/>
      <c r="E100" s="34">
        <f t="shared" si="1"/>
        <v>319400</v>
      </c>
    </row>
    <row r="101" spans="1:5" ht="75" customHeight="1" x14ac:dyDescent="0.25">
      <c r="A101" s="10" t="s">
        <v>96</v>
      </c>
      <c r="B101" s="21" t="s">
        <v>132</v>
      </c>
      <c r="C101" s="7">
        <v>7978900</v>
      </c>
      <c r="D101" s="30"/>
      <c r="E101" s="34">
        <f t="shared" si="1"/>
        <v>7978900</v>
      </c>
    </row>
    <row r="102" spans="1:5" ht="168" customHeight="1" x14ac:dyDescent="0.25">
      <c r="A102" s="10" t="s">
        <v>96</v>
      </c>
      <c r="B102" s="21" t="s">
        <v>133</v>
      </c>
      <c r="C102" s="7">
        <v>3500</v>
      </c>
      <c r="D102" s="30"/>
      <c r="E102" s="34">
        <f t="shared" si="1"/>
        <v>3500</v>
      </c>
    </row>
    <row r="103" spans="1:5" ht="105" customHeight="1" x14ac:dyDescent="0.25">
      <c r="A103" s="10" t="s">
        <v>96</v>
      </c>
      <c r="B103" s="21" t="s">
        <v>134</v>
      </c>
      <c r="C103" s="7">
        <v>4822400</v>
      </c>
      <c r="D103" s="30"/>
      <c r="E103" s="34">
        <f t="shared" si="1"/>
        <v>4822400</v>
      </c>
    </row>
    <row r="104" spans="1:5" ht="90" customHeight="1" x14ac:dyDescent="0.25">
      <c r="A104" s="10" t="s">
        <v>96</v>
      </c>
      <c r="B104" s="21" t="s">
        <v>135</v>
      </c>
      <c r="C104" s="7">
        <v>85600</v>
      </c>
      <c r="D104" s="30"/>
      <c r="E104" s="34">
        <f t="shared" si="1"/>
        <v>85600</v>
      </c>
    </row>
    <row r="105" spans="1:5" ht="105" customHeight="1" x14ac:dyDescent="0.25">
      <c r="A105" s="10" t="s">
        <v>96</v>
      </c>
      <c r="B105" s="21" t="s">
        <v>147</v>
      </c>
      <c r="C105" s="7">
        <v>451800</v>
      </c>
      <c r="D105" s="30"/>
      <c r="E105" s="34">
        <f t="shared" si="1"/>
        <v>451800</v>
      </c>
    </row>
    <row r="106" spans="1:5" ht="122.25" customHeight="1" x14ac:dyDescent="0.25">
      <c r="A106" s="9" t="s">
        <v>97</v>
      </c>
      <c r="B106" s="21" t="s">
        <v>156</v>
      </c>
      <c r="C106" s="7">
        <v>9731000</v>
      </c>
      <c r="D106" s="30"/>
      <c r="E106" s="34">
        <f t="shared" si="1"/>
        <v>9731000</v>
      </c>
    </row>
    <row r="107" spans="1:5" ht="135.75" customHeight="1" x14ac:dyDescent="0.25">
      <c r="A107" s="10" t="s">
        <v>98</v>
      </c>
      <c r="B107" s="21" t="s">
        <v>136</v>
      </c>
      <c r="C107" s="7">
        <v>1413900</v>
      </c>
      <c r="D107" s="30"/>
      <c r="E107" s="34">
        <f t="shared" si="1"/>
        <v>1413900</v>
      </c>
    </row>
    <row r="108" spans="1:5" ht="15" customHeight="1" x14ac:dyDescent="0.25">
      <c r="A108" s="32"/>
      <c r="B108" s="21" t="s">
        <v>35</v>
      </c>
      <c r="C108" s="7">
        <v>6208000</v>
      </c>
      <c r="D108" s="30">
        <f>D110+D111+D112</f>
        <v>0</v>
      </c>
      <c r="E108" s="34">
        <f t="shared" si="1"/>
        <v>6208000</v>
      </c>
    </row>
    <row r="109" spans="1:5" ht="15" customHeight="1" x14ac:dyDescent="0.25">
      <c r="A109" s="10"/>
      <c r="B109" s="21" t="s">
        <v>33</v>
      </c>
      <c r="C109" s="7"/>
      <c r="D109" s="30"/>
      <c r="E109" s="34">
        <f t="shared" si="1"/>
        <v>0</v>
      </c>
    </row>
    <row r="110" spans="1:5" ht="105" customHeight="1" x14ac:dyDescent="0.25">
      <c r="A110" s="10" t="s">
        <v>110</v>
      </c>
      <c r="B110" s="21" t="s">
        <v>137</v>
      </c>
      <c r="C110" s="7">
        <v>1700</v>
      </c>
      <c r="D110" s="30"/>
      <c r="E110" s="34">
        <f t="shared" si="1"/>
        <v>1700</v>
      </c>
    </row>
    <row r="111" spans="1:5" ht="105" customHeight="1" x14ac:dyDescent="0.25">
      <c r="A111" s="10" t="s">
        <v>141</v>
      </c>
      <c r="B111" s="21" t="s">
        <v>178</v>
      </c>
      <c r="C111" s="7">
        <v>2569700</v>
      </c>
      <c r="D111" s="30"/>
      <c r="E111" s="34">
        <f t="shared" si="1"/>
        <v>2569700</v>
      </c>
    </row>
    <row r="112" spans="1:5" ht="109.5" customHeight="1" x14ac:dyDescent="0.25">
      <c r="A112" s="10" t="s">
        <v>98</v>
      </c>
      <c r="B112" s="21" t="s">
        <v>165</v>
      </c>
      <c r="C112" s="7">
        <v>3636600</v>
      </c>
      <c r="D112" s="30"/>
      <c r="E112" s="34">
        <f t="shared" si="1"/>
        <v>3636600</v>
      </c>
    </row>
    <row r="113" spans="1:5" ht="15" customHeight="1" x14ac:dyDescent="0.25">
      <c r="A113" s="10" t="s">
        <v>99</v>
      </c>
      <c r="B113" s="10" t="s">
        <v>52</v>
      </c>
      <c r="C113" s="7">
        <v>33044300</v>
      </c>
      <c r="D113" s="30">
        <f>D114+D118</f>
        <v>90000</v>
      </c>
      <c r="E113" s="34">
        <f t="shared" si="1"/>
        <v>33134300</v>
      </c>
    </row>
    <row r="114" spans="1:5" ht="15" customHeight="1" x14ac:dyDescent="0.25">
      <c r="A114" s="10"/>
      <c r="B114" s="21" t="s">
        <v>34</v>
      </c>
      <c r="C114" s="7">
        <v>3827500</v>
      </c>
      <c r="D114" s="30">
        <f>D116+D117</f>
        <v>90000</v>
      </c>
      <c r="E114" s="34">
        <f t="shared" si="1"/>
        <v>3917500</v>
      </c>
    </row>
    <row r="115" spans="1:5" ht="15" customHeight="1" x14ac:dyDescent="0.25">
      <c r="A115" s="10"/>
      <c r="B115" s="21" t="s">
        <v>33</v>
      </c>
      <c r="C115" s="7"/>
      <c r="D115" s="30"/>
      <c r="E115" s="34">
        <f t="shared" si="1"/>
        <v>0</v>
      </c>
    </row>
    <row r="116" spans="1:5" ht="90" customHeight="1" x14ac:dyDescent="0.25">
      <c r="A116" s="10" t="s">
        <v>100</v>
      </c>
      <c r="B116" s="21" t="s">
        <v>158</v>
      </c>
      <c r="C116" s="7">
        <v>3827500</v>
      </c>
      <c r="D116" s="30"/>
      <c r="E116" s="34">
        <f t="shared" si="1"/>
        <v>3827500</v>
      </c>
    </row>
    <row r="117" spans="1:5" ht="94.5" customHeight="1" x14ac:dyDescent="0.25">
      <c r="A117" s="10" t="s">
        <v>100</v>
      </c>
      <c r="B117" s="21" t="s">
        <v>193</v>
      </c>
      <c r="C117" s="7"/>
      <c r="D117" s="30">
        <v>90000</v>
      </c>
      <c r="E117" s="34">
        <f t="shared" si="1"/>
        <v>90000</v>
      </c>
    </row>
    <row r="118" spans="1:5" ht="15" customHeight="1" x14ac:dyDescent="0.25">
      <c r="A118" s="9"/>
      <c r="B118" s="21" t="s">
        <v>35</v>
      </c>
      <c r="C118" s="7">
        <v>29216800</v>
      </c>
      <c r="D118" s="30">
        <f>D120+D121</f>
        <v>0</v>
      </c>
      <c r="E118" s="34">
        <f t="shared" si="1"/>
        <v>29216800</v>
      </c>
    </row>
    <row r="119" spans="1:5" ht="15" customHeight="1" x14ac:dyDescent="0.25">
      <c r="A119" s="9"/>
      <c r="B119" s="21" t="s">
        <v>33</v>
      </c>
      <c r="C119" s="7"/>
      <c r="D119" s="30"/>
      <c r="E119" s="34">
        <f t="shared" si="1"/>
        <v>0</v>
      </c>
    </row>
    <row r="120" spans="1:5" ht="135" x14ac:dyDescent="0.25">
      <c r="A120" s="10" t="s">
        <v>113</v>
      </c>
      <c r="B120" s="21" t="s">
        <v>152</v>
      </c>
      <c r="C120" s="7">
        <v>29060600</v>
      </c>
      <c r="D120" s="30"/>
      <c r="E120" s="34">
        <f t="shared" si="1"/>
        <v>29060600</v>
      </c>
    </row>
    <row r="121" spans="1:5" ht="165" x14ac:dyDescent="0.25">
      <c r="A121" s="10" t="s">
        <v>148</v>
      </c>
      <c r="B121" s="21" t="s">
        <v>153</v>
      </c>
      <c r="C121" s="7">
        <v>156200</v>
      </c>
      <c r="D121" s="30"/>
      <c r="E121" s="34">
        <f t="shared" si="1"/>
        <v>156200</v>
      </c>
    </row>
    <row r="122" spans="1:5" ht="30" customHeight="1" x14ac:dyDescent="0.25">
      <c r="A122" s="10" t="s">
        <v>101</v>
      </c>
      <c r="B122" s="21" t="s">
        <v>102</v>
      </c>
      <c r="C122" s="7">
        <v>0</v>
      </c>
      <c r="D122" s="39">
        <v>0</v>
      </c>
      <c r="E122" s="7">
        <f t="shared" si="1"/>
        <v>0</v>
      </c>
    </row>
    <row r="123" spans="1:5" ht="30" customHeight="1" x14ac:dyDescent="0.25">
      <c r="A123" s="10" t="s">
        <v>103</v>
      </c>
      <c r="B123" s="21" t="s">
        <v>104</v>
      </c>
      <c r="C123" s="7">
        <v>0</v>
      </c>
      <c r="D123" s="30">
        <f>D124</f>
        <v>20000000</v>
      </c>
      <c r="E123" s="34">
        <f t="shared" si="1"/>
        <v>20000000</v>
      </c>
    </row>
    <row r="124" spans="1:5" ht="30" customHeight="1" x14ac:dyDescent="0.25">
      <c r="A124" s="10" t="s">
        <v>194</v>
      </c>
      <c r="B124" s="21" t="s">
        <v>195</v>
      </c>
      <c r="C124" s="7">
        <v>0</v>
      </c>
      <c r="D124" s="30">
        <v>20000000</v>
      </c>
      <c r="E124" s="34">
        <f t="shared" si="1"/>
        <v>20000000</v>
      </c>
    </row>
    <row r="125" spans="1:5" ht="15" customHeight="1" x14ac:dyDescent="0.25">
      <c r="A125" s="10" t="s">
        <v>57</v>
      </c>
      <c r="B125" s="21" t="s">
        <v>36</v>
      </c>
      <c r="C125" s="7">
        <v>0</v>
      </c>
      <c r="D125" s="30">
        <f>D126</f>
        <v>411320</v>
      </c>
      <c r="E125" s="34">
        <f t="shared" si="1"/>
        <v>411320</v>
      </c>
    </row>
    <row r="126" spans="1:5" ht="31.5" customHeight="1" x14ac:dyDescent="0.25">
      <c r="A126" s="10" t="s">
        <v>188</v>
      </c>
      <c r="B126" s="40" t="s">
        <v>189</v>
      </c>
      <c r="C126" s="7">
        <v>0</v>
      </c>
      <c r="D126" s="30">
        <v>411320</v>
      </c>
      <c r="E126" s="34">
        <f t="shared" si="1"/>
        <v>411320</v>
      </c>
    </row>
    <row r="127" spans="1:5" ht="87.75" customHeight="1" x14ac:dyDescent="0.25">
      <c r="A127" s="10" t="s">
        <v>89</v>
      </c>
      <c r="B127" s="21" t="s">
        <v>90</v>
      </c>
      <c r="C127" s="7">
        <v>0</v>
      </c>
      <c r="D127" s="39">
        <v>0</v>
      </c>
      <c r="E127" s="7">
        <f t="shared" si="1"/>
        <v>0</v>
      </c>
    </row>
    <row r="128" spans="1:5" ht="45" customHeight="1" x14ac:dyDescent="0.25">
      <c r="A128" s="10" t="s">
        <v>50</v>
      </c>
      <c r="B128" s="21" t="s">
        <v>51</v>
      </c>
      <c r="C128" s="7">
        <v>0</v>
      </c>
      <c r="D128" s="39">
        <v>-4339.2</v>
      </c>
      <c r="E128" s="7">
        <f t="shared" si="1"/>
        <v>-4339.2</v>
      </c>
    </row>
    <row r="129" spans="1:5" ht="15" customHeight="1" x14ac:dyDescent="0.25">
      <c r="A129" s="41" t="s">
        <v>37</v>
      </c>
      <c r="B129" s="41"/>
      <c r="C129" s="7">
        <v>2436835993.2600002</v>
      </c>
      <c r="D129" s="30">
        <f>D10+D56</f>
        <v>29759700.68</v>
      </c>
      <c r="E129" s="34">
        <f t="shared" si="1"/>
        <v>2466595693.9400001</v>
      </c>
    </row>
    <row r="130" spans="1:5" x14ac:dyDescent="0.25">
      <c r="C130" s="14"/>
    </row>
    <row r="131" spans="1:5" x14ac:dyDescent="0.25">
      <c r="C131" s="15"/>
    </row>
    <row r="132" spans="1:5" x14ac:dyDescent="0.25">
      <c r="C132" s="14"/>
    </row>
    <row r="133" spans="1:5" x14ac:dyDescent="0.25">
      <c r="C133" s="16"/>
    </row>
    <row r="136" spans="1:5" x14ac:dyDescent="0.25">
      <c r="C136" s="14"/>
    </row>
  </sheetData>
  <mergeCells count="2">
    <mergeCell ref="A129:B129"/>
    <mergeCell ref="A6:E6"/>
  </mergeCells>
  <printOptions horizontalCentered="1"/>
  <pageMargins left="1.3779527559055118" right="0.39370078740157483" top="0.39370078740157483" bottom="0.78740157480314965" header="0" footer="0"/>
  <pageSetup paperSize="9" scale="47" fitToHeight="0" orientation="portrait" useFirstPageNumber="1" r:id="rId1"/>
  <headerFooter scaleWithDoc="0">
    <oddHeader>&amp;C&amp;"Times New Roman,обычный"&amp;P</oddHeader>
  </headerFooter>
  <rowBreaks count="2" manualBreakCount="2">
    <brk id="58" max="4" man="1"/>
    <brk id="9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Рабочая к приложению 1</vt:lpstr>
      <vt:lpstr>'Рабочая к приложению 1'!Заголовки_для_печати</vt:lpstr>
      <vt:lpstr>'Рабочая к приложению 1'!Область_печати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Ступницкая Виктория Викторовна</cp:lastModifiedBy>
  <cp:lastPrinted>2025-02-12T03:44:10Z</cp:lastPrinted>
  <dcterms:created xsi:type="dcterms:W3CDTF">2009-01-12T03:44:46Z</dcterms:created>
  <dcterms:modified xsi:type="dcterms:W3CDTF">2025-02-12T03:55:17Z</dcterms:modified>
</cp:coreProperties>
</file>